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8580" firstSheet="1" activeTab="1"/>
  </bookViews>
  <sheets>
    <sheet name="МО &quot;Гиагинский район&quot;" sheetId="1" r:id="rId1"/>
    <sheet name="консолидированный" sheetId="2" r:id="rId2"/>
    <sheet name="в разрезе поселений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<sst xmlns="http://schemas.openxmlformats.org/spreadsheetml/2006/main" count="98" uniqueCount="52">
  <si>
    <t>В.В.Редька</t>
  </si>
  <si>
    <t>ВСЕГО ДОХОДЫ</t>
  </si>
  <si>
    <t>Собственные доходы</t>
  </si>
  <si>
    <t xml:space="preserve">налоговые </t>
  </si>
  <si>
    <t xml:space="preserve"> неналоговые </t>
  </si>
  <si>
    <t>Безвомездные перечисления</t>
  </si>
  <si>
    <t xml:space="preserve"> -из РА</t>
  </si>
  <si>
    <t xml:space="preserve"> -дотация на выравнивание </t>
  </si>
  <si>
    <t xml:space="preserve"> - субвенции</t>
  </si>
  <si>
    <t>из БСП</t>
  </si>
  <si>
    <t>ВСЕГО РАСХОДЫ</t>
  </si>
  <si>
    <t xml:space="preserve"> -на содержание специалистов</t>
  </si>
  <si>
    <t xml:space="preserve"> -на передаваемые полномочия</t>
  </si>
  <si>
    <t>Заместитель главы администрации МО "Гиагинский район" - начальник управления финансов</t>
  </si>
  <si>
    <t xml:space="preserve">Дефицит  </t>
  </si>
  <si>
    <t xml:space="preserve"> -дотация на сбалансированность</t>
  </si>
  <si>
    <t>2016 год</t>
  </si>
  <si>
    <t>консолидированный бюджет</t>
  </si>
  <si>
    <t>бюджет МО "Гиагинский район"</t>
  </si>
  <si>
    <t>бюджет сельских поселений</t>
  </si>
  <si>
    <t xml:space="preserve"> - субвенции из РА</t>
  </si>
  <si>
    <t>Доходы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</si>
  <si>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</si>
  <si>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</si>
  <si>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</si>
  <si>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</si>
  <si>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Сергиевское с/поселение</t>
  </si>
  <si>
    <t>иные межбюджетные трансферты</t>
  </si>
  <si>
    <t>в том числе</t>
  </si>
  <si>
    <t>суммы подлежащие исключению в рамках консолидированного бюджета</t>
  </si>
  <si>
    <t>Расходы</t>
  </si>
  <si>
    <t>Дефицит (-), профицит(+)</t>
  </si>
  <si>
    <t xml:space="preserve">          Прогноз основных характеристик  бюджета муниципального образования " Гиагинский район" на 2016 год </t>
  </si>
  <si>
    <t xml:space="preserve">          Прогноз основных характеристик   бюджета муниципального образования " Гиагинский район" на 2016 год </t>
  </si>
  <si>
    <t>Заместитель начальника управления финансов</t>
  </si>
  <si>
    <t>И.Н.Поддубная</t>
  </si>
  <si>
    <t>2019 год</t>
  </si>
  <si>
    <t xml:space="preserve"> -иные межбюджетные трансферты</t>
  </si>
  <si>
    <t xml:space="preserve"> -субсидии</t>
  </si>
  <si>
    <t>2021 год</t>
  </si>
  <si>
    <t xml:space="preserve">          Прогноз основных характеристик  консолидированного бюджета муниципального образования " Гиагинский район" на 2019 год и на плановый период 2020-2021 гг.</t>
  </si>
  <si>
    <t>2020год</t>
  </si>
  <si>
    <t>2021год</t>
  </si>
  <si>
    <t>субсидии</t>
  </si>
  <si>
    <t xml:space="preserve"> дотация на выравнивание </t>
  </si>
  <si>
    <t xml:space="preserve"> дотация на сбалансированность</t>
  </si>
  <si>
    <t xml:space="preserve"> субвенции</t>
  </si>
  <si>
    <t>2022 год</t>
  </si>
  <si>
    <t xml:space="preserve">гл.специалист по финансово-экономическим вопросам </t>
  </si>
  <si>
    <t>Н.В.Фомина</t>
  </si>
  <si>
    <t xml:space="preserve">          Прогноз основных характеристик   бюджета муниципального образования " Сергиевское сельское поселение" на 2021 год и плановый период 2022-2023годы</t>
  </si>
  <si>
    <t>2023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</si>
</sst>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4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horizontal="right" wrapText="1"/>
    </xf>
    <xf numFmtId="0" fontId="0" fillId="33" borderId="0" xfId="0" applyFill="1" applyAlignment="1">
      <alignment/>
    </xf>
    <xf numFmtId="0" fontId="7" fillId="0" borderId="0" xfId="0" applyFont="1" applyAlignment="1">
      <alignment horizont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173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172" fontId="6" fillId="34" borderId="10" xfId="0" applyNumberFormat="1" applyFont="1" applyFill="1" applyBorder="1" applyAlignment="1">
      <alignment wrapText="1"/>
    </xf>
    <xf numFmtId="172" fontId="2" fillId="34" borderId="10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wrapText="1"/>
    </xf>
    <xf numFmtId="172" fontId="42" fillId="34" borderId="10" xfId="0" applyNumberFormat="1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43" fillId="34" borderId="1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wrapText="1"/>
    </xf>
    <xf numFmtId="172" fontId="2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0" xfId="0" applyAlignment="1">
      <alignment horizontal="center"/>
    </xf>
    <xf numFmtId="172" fontId="6" fillId="34" borderId="14" xfId="0" applyNumberFormat="1" applyFont="1" applyFill="1" applyBorder="1" applyAlignment="1">
      <alignment horizontal="center" wrapText="1"/>
    </xf>
    <xf numFmtId="172" fontId="6" fillId="34" borderId="15" xfId="0" applyNumberFormat="1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6.125" style="0" customWidth="1"/>
    <col min="2" max="2" width="43.875" style="0" customWidth="1"/>
    <col min="3" max="3" width="34.00390625" style="0" customWidth="1"/>
  </cols>
  <sheetData>
    <row r="2" spans="1:4" ht="34.5" customHeight="1">
      <c r="A2" s="4"/>
      <c r="B2" s="47" t="s">
        <v>32</v>
      </c>
      <c r="C2" s="47"/>
      <c r="D2" s="17"/>
    </row>
    <row r="4" ht="12.75">
      <c r="C4" s="6"/>
    </row>
    <row r="5" spans="2:3" ht="26.25" customHeight="1">
      <c r="B5" s="1"/>
      <c r="C5" s="8" t="s">
        <v>16</v>
      </c>
    </row>
    <row r="6" spans="2:3" ht="21.75" customHeight="1">
      <c r="B6" s="2" t="s">
        <v>1</v>
      </c>
      <c r="C6" s="9"/>
    </row>
    <row r="7" spans="2:3" ht="21.75" customHeight="1">
      <c r="B7" s="2" t="s">
        <v>2</v>
      </c>
      <c r="C7" s="9">
        <f>C8+C9</f>
        <v>0</v>
      </c>
    </row>
    <row r="8" spans="2:3" ht="18.75" customHeight="1">
      <c r="B8" s="5" t="s">
        <v>3</v>
      </c>
      <c r="C8" s="10"/>
    </row>
    <row r="9" spans="2:3" ht="24.75" customHeight="1">
      <c r="B9" s="5" t="s">
        <v>4</v>
      </c>
      <c r="C9" s="10"/>
    </row>
    <row r="10" spans="2:3" ht="24.75" customHeight="1">
      <c r="B10" s="5"/>
      <c r="C10" s="9"/>
    </row>
    <row r="11" spans="2:3" ht="22.5" customHeight="1">
      <c r="B11" s="2" t="s">
        <v>5</v>
      </c>
      <c r="C11" s="9">
        <f>C12+C16</f>
        <v>0</v>
      </c>
    </row>
    <row r="12" spans="2:3" ht="22.5" customHeight="1">
      <c r="B12" s="2" t="s">
        <v>6</v>
      </c>
      <c r="C12" s="9">
        <f>C13+C15+C14</f>
        <v>0</v>
      </c>
    </row>
    <row r="13" spans="2:3" ht="19.5" customHeight="1">
      <c r="B13" s="3" t="s">
        <v>7</v>
      </c>
      <c r="C13" s="11"/>
    </row>
    <row r="14" spans="2:3" ht="19.5" customHeight="1">
      <c r="B14" s="3" t="s">
        <v>15</v>
      </c>
      <c r="C14" s="11"/>
    </row>
    <row r="15" spans="2:3" ht="12.75">
      <c r="B15" s="3" t="s">
        <v>8</v>
      </c>
      <c r="C15" s="11"/>
    </row>
    <row r="16" spans="2:3" ht="24.75" customHeight="1">
      <c r="B16" s="2" t="s">
        <v>9</v>
      </c>
      <c r="C16" s="9">
        <f>C17+C18</f>
        <v>0</v>
      </c>
    </row>
    <row r="17" spans="2:3" ht="12.75">
      <c r="B17" s="1" t="s">
        <v>11</v>
      </c>
      <c r="C17" s="11"/>
    </row>
    <row r="18" spans="2:3" ht="12.75">
      <c r="B18" s="1" t="s">
        <v>12</v>
      </c>
      <c r="C18" s="11"/>
    </row>
    <row r="19" spans="2:3" ht="12.75">
      <c r="B19" s="1"/>
      <c r="C19" s="11"/>
    </row>
    <row r="20" spans="2:3" ht="12.75">
      <c r="B20" s="2" t="s">
        <v>14</v>
      </c>
      <c r="C20" s="9"/>
    </row>
    <row r="21" spans="2:3" ht="12.75">
      <c r="B21" s="1"/>
      <c r="C21" s="11"/>
    </row>
    <row r="22" spans="2:3" ht="12.75">
      <c r="B22" s="2" t="s">
        <v>10</v>
      </c>
      <c r="C22" s="9"/>
    </row>
    <row r="23" spans="2:3" ht="12.75">
      <c r="B23" s="1"/>
      <c r="C23" s="12"/>
    </row>
    <row r="28" spans="2:3" ht="31.5" customHeight="1">
      <c r="B28" s="46" t="s">
        <v>13</v>
      </c>
      <c r="C28" s="46"/>
    </row>
  </sheetData>
  <sheetProtection/>
  <mergeCells count="2">
    <mergeCell ref="B28:C28"/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1.75390625" style="0" customWidth="1"/>
    <col min="4" max="4" width="12.00390625" style="0" customWidth="1"/>
    <col min="5" max="5" width="12.375" style="0" customWidth="1"/>
  </cols>
  <sheetData>
    <row r="1" spans="2:5" ht="42.75" customHeight="1">
      <c r="B1" s="22"/>
      <c r="C1" s="22"/>
      <c r="D1" s="22"/>
      <c r="E1" s="22"/>
    </row>
    <row r="2" spans="1:5" ht="79.5" customHeight="1">
      <c r="A2" s="4"/>
      <c r="B2" s="48" t="s">
        <v>50</v>
      </c>
      <c r="C2" s="48"/>
      <c r="D2" s="49"/>
      <c r="E2" s="49"/>
    </row>
    <row r="3" spans="2:5" ht="12.75">
      <c r="B3" s="22"/>
      <c r="C3" s="22"/>
      <c r="D3" s="22"/>
      <c r="E3" s="22"/>
    </row>
    <row r="4" spans="2:5" ht="12.75">
      <c r="B4" s="22"/>
      <c r="C4" s="23"/>
      <c r="D4" s="23"/>
      <c r="E4" s="23"/>
    </row>
    <row r="5" spans="2:5" ht="12.75">
      <c r="B5" s="54"/>
      <c r="C5" s="61" t="s">
        <v>39</v>
      </c>
      <c r="D5" s="61" t="s">
        <v>47</v>
      </c>
      <c r="E5" s="61" t="s">
        <v>51</v>
      </c>
    </row>
    <row r="6" spans="2:5" ht="53.25" customHeight="1">
      <c r="B6" s="55"/>
      <c r="C6" s="55"/>
      <c r="D6" s="55"/>
      <c r="E6" s="55"/>
    </row>
    <row r="7" spans="2:5" ht="21.75" customHeight="1">
      <c r="B7" s="24" t="s">
        <v>2</v>
      </c>
      <c r="C7" s="25">
        <f>C8+C9</f>
        <v>10131</v>
      </c>
      <c r="D7" s="25">
        <f>D8+D9</f>
        <v>10439.1</v>
      </c>
      <c r="E7" s="25">
        <f>E8+E9</f>
        <v>10765.9</v>
      </c>
    </row>
    <row r="8" spans="2:7" ht="18.75" customHeight="1">
      <c r="B8" s="26" t="s">
        <v>3</v>
      </c>
      <c r="C8" s="27">
        <v>10098</v>
      </c>
      <c r="D8" s="27">
        <v>10406.1</v>
      </c>
      <c r="E8" s="27">
        <v>10732.9</v>
      </c>
      <c r="G8" s="30"/>
    </row>
    <row r="9" spans="2:5" ht="24.75" customHeight="1">
      <c r="B9" s="26" t="s">
        <v>4</v>
      </c>
      <c r="C9" s="27">
        <v>33</v>
      </c>
      <c r="D9" s="27">
        <v>33</v>
      </c>
      <c r="E9" s="27">
        <v>33</v>
      </c>
    </row>
    <row r="10" spans="2:5" ht="21.75" customHeight="1">
      <c r="B10" s="26"/>
      <c r="C10" s="25"/>
      <c r="D10" s="25"/>
      <c r="E10" s="25"/>
    </row>
    <row r="11" spans="2:5" ht="22.5" customHeight="1">
      <c r="B11" s="24" t="s">
        <v>5</v>
      </c>
      <c r="C11" s="25">
        <f>C12+C13+C14+C15</f>
        <v>720.7</v>
      </c>
      <c r="D11" s="25">
        <f>D12+D13+D14+D15</f>
        <v>722.9000000000001</v>
      </c>
      <c r="E11" s="25">
        <f>E12+E13+E14+E15</f>
        <v>731.3</v>
      </c>
    </row>
    <row r="12" spans="2:5" ht="19.5" customHeight="1">
      <c r="B12" s="28" t="s">
        <v>7</v>
      </c>
      <c r="C12" s="27">
        <v>446.1</v>
      </c>
      <c r="D12" s="27">
        <v>446.1</v>
      </c>
      <c r="E12" s="27">
        <v>446.1</v>
      </c>
    </row>
    <row r="13" spans="2:5" ht="12.75" customHeight="1">
      <c r="B13" s="28" t="s">
        <v>38</v>
      </c>
      <c r="C13" s="27"/>
      <c r="D13" s="27"/>
      <c r="E13" s="27"/>
    </row>
    <row r="14" spans="2:5" ht="12.75">
      <c r="B14" s="28" t="s">
        <v>8</v>
      </c>
      <c r="C14" s="27">
        <v>274.6</v>
      </c>
      <c r="D14" s="27">
        <v>276.8</v>
      </c>
      <c r="E14" s="27">
        <v>285.2</v>
      </c>
    </row>
    <row r="15" spans="2:5" ht="24.75" customHeight="1">
      <c r="B15" s="29" t="s">
        <v>37</v>
      </c>
      <c r="C15" s="27"/>
      <c r="D15" s="27"/>
      <c r="E15" s="27"/>
    </row>
    <row r="16" spans="2:5" ht="12.75">
      <c r="B16" s="29"/>
      <c r="C16" s="27"/>
      <c r="D16" s="27"/>
      <c r="E16" s="27"/>
    </row>
    <row r="17" spans="2:5" ht="12.75">
      <c r="B17" s="24" t="s">
        <v>21</v>
      </c>
      <c r="C17" s="25">
        <f>C7+C11</f>
        <v>10851.7</v>
      </c>
      <c r="D17" s="25">
        <f>D7+D11</f>
        <v>11162</v>
      </c>
      <c r="E17" s="25">
        <f>E7+E11</f>
        <v>11497.199999999999</v>
      </c>
    </row>
    <row r="18" spans="2:5" ht="25.5">
      <c r="B18" s="26" t="s">
        <v>29</v>
      </c>
      <c r="C18" s="25"/>
      <c r="D18" s="25"/>
      <c r="E18" s="25"/>
    </row>
    <row r="19" spans="2:5" ht="12.75">
      <c r="B19" s="2" t="s">
        <v>10</v>
      </c>
      <c r="C19" s="25">
        <v>10851.7</v>
      </c>
      <c r="D19" s="25">
        <v>11162</v>
      </c>
      <c r="E19" s="25">
        <v>11497.3</v>
      </c>
    </row>
    <row r="20" spans="2:5" ht="25.5">
      <c r="B20" s="5" t="s">
        <v>29</v>
      </c>
      <c r="C20" s="25"/>
      <c r="D20" s="25"/>
      <c r="E20" s="25"/>
    </row>
    <row r="21" spans="2:5" ht="12.75">
      <c r="B21" s="1"/>
      <c r="C21" s="25"/>
      <c r="D21" s="25"/>
      <c r="E21" s="25"/>
    </row>
    <row r="22" spans="2:5" ht="12.75">
      <c r="B22" s="2" t="s">
        <v>14</v>
      </c>
      <c r="C22" s="25">
        <f>C17-C19</f>
        <v>0</v>
      </c>
      <c r="D22" s="25">
        <f>D17-D19</f>
        <v>0</v>
      </c>
      <c r="E22" s="25">
        <f>E17-E19</f>
        <v>-0.1000000000003638</v>
      </c>
    </row>
    <row r="23" spans="2:5" ht="12.75">
      <c r="B23" s="1"/>
      <c r="C23" s="45"/>
      <c r="D23" s="45"/>
      <c r="E23" s="45"/>
    </row>
    <row r="24" spans="2:5" ht="12.75">
      <c r="B24" s="2"/>
      <c r="C24" s="35"/>
      <c r="D24" s="35"/>
      <c r="E24" s="35"/>
    </row>
    <row r="25" spans="2:5" ht="12.75">
      <c r="B25" s="1"/>
      <c r="C25" s="41"/>
      <c r="D25" s="41"/>
      <c r="E25" s="41"/>
    </row>
    <row r="29" ht="0.75" customHeight="1"/>
    <row r="30" spans="2:5" ht="48" customHeight="1">
      <c r="B30" s="50" t="s">
        <v>48</v>
      </c>
      <c r="C30" s="51"/>
      <c r="D30" s="52" t="s">
        <v>49</v>
      </c>
      <c r="E30" s="53"/>
    </row>
  </sheetData>
  <sheetProtection/>
  <mergeCells count="7">
    <mergeCell ref="B2:E2"/>
    <mergeCell ref="B30:C30"/>
    <mergeCell ref="D30:E30"/>
    <mergeCell ref="C5:C6"/>
    <mergeCell ref="B5:B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8"/>
  <sheetViews>
    <sheetView view="pageBreakPreview" zoomScale="80" zoomScaleSheetLayoutView="80" zoomScalePageLayoutView="0" workbookViewId="0" topLeftCell="B1">
      <selection activeCell="C21" sqref="C21"/>
    </sheetView>
  </sheetViews>
  <sheetFormatPr defaultColWidth="9.00390625" defaultRowHeight="12.75"/>
  <cols>
    <col min="1" max="1" width="6.125" style="0" hidden="1" customWidth="1"/>
    <col min="2" max="2" width="30.00390625" style="0" customWidth="1"/>
    <col min="3" max="3" width="12.375" style="0" customWidth="1"/>
    <col min="4" max="4" width="12.125" style="0" customWidth="1"/>
    <col min="5" max="5" width="12.25390625" style="0" customWidth="1"/>
    <col min="6" max="6" width="12.875" style="0" customWidth="1"/>
    <col min="7" max="7" width="10.75390625" style="0" customWidth="1"/>
    <col min="8" max="8" width="12.75390625" style="0" customWidth="1"/>
    <col min="9" max="9" width="13.25390625" style="0" customWidth="1"/>
    <col min="10" max="13" width="11.75390625" style="0" customWidth="1"/>
  </cols>
  <sheetData>
    <row r="2" spans="1:13" ht="44.25" customHeight="1">
      <c r="A2" s="4"/>
      <c r="B2" s="47" t="s">
        <v>40</v>
      </c>
      <c r="C2" s="46"/>
      <c r="D2" s="46"/>
      <c r="E2" s="46"/>
      <c r="F2" s="46"/>
      <c r="G2" s="46"/>
      <c r="H2" s="46"/>
      <c r="I2" s="46"/>
      <c r="J2" s="46"/>
      <c r="K2" s="31"/>
      <c r="L2" s="31"/>
      <c r="M2" s="31"/>
    </row>
    <row r="4" spans="3:8" ht="12.75">
      <c r="C4" s="58"/>
      <c r="D4" s="58"/>
      <c r="E4" s="58"/>
      <c r="F4" s="58"/>
      <c r="G4" s="6"/>
      <c r="H4" s="6"/>
    </row>
    <row r="5" spans="2:13" ht="12.75">
      <c r="B5" s="32"/>
      <c r="C5" s="56" t="s">
        <v>36</v>
      </c>
      <c r="D5" s="57"/>
      <c r="E5" s="57"/>
      <c r="F5" s="57"/>
      <c r="G5" s="57"/>
      <c r="H5" s="57"/>
      <c r="I5" s="57"/>
      <c r="J5" s="57"/>
      <c r="K5" s="43"/>
      <c r="L5" s="43"/>
      <c r="M5" s="43"/>
    </row>
    <row r="6" spans="2:26" ht="12.75">
      <c r="B6" s="61"/>
      <c r="C6" s="59" t="s">
        <v>17</v>
      </c>
      <c r="D6" s="59" t="s">
        <v>18</v>
      </c>
      <c r="E6" s="59" t="s">
        <v>19</v>
      </c>
      <c r="F6" s="56" t="s">
        <v>28</v>
      </c>
      <c r="G6" s="57"/>
      <c r="H6" s="57"/>
      <c r="I6" s="57"/>
      <c r="J6" s="57"/>
      <c r="K6" s="33"/>
      <c r="L6" s="33"/>
      <c r="M6" s="33"/>
      <c r="N6" s="56" t="s">
        <v>28</v>
      </c>
      <c r="O6" s="57"/>
      <c r="P6" s="57"/>
      <c r="Q6" s="57"/>
      <c r="R6" s="57"/>
      <c r="S6" s="33"/>
      <c r="T6" s="33"/>
      <c r="U6" s="33"/>
      <c r="V6" s="56" t="s">
        <v>28</v>
      </c>
      <c r="W6" s="57"/>
      <c r="X6" s="57"/>
      <c r="Y6" s="57"/>
      <c r="Z6" s="57"/>
    </row>
    <row r="7" spans="2:26" ht="53.25" customHeight="1">
      <c r="B7" s="62"/>
      <c r="C7" s="60"/>
      <c r="D7" s="60"/>
      <c r="E7" s="60"/>
      <c r="F7" s="34" t="s">
        <v>22</v>
      </c>
      <c r="G7" s="34" t="s">
        <v>23</v>
      </c>
      <c r="H7" s="34" t="s">
        <v>24</v>
      </c>
      <c r="I7" s="34" t="s">
        <v>25</v>
      </c>
      <c r="J7" s="34" t="s">
        <v>26</v>
      </c>
      <c r="K7" s="34" t="s">
        <v>41</v>
      </c>
      <c r="L7" s="34" t="s">
        <v>18</v>
      </c>
      <c r="M7" s="34" t="s">
        <v>19</v>
      </c>
      <c r="N7" s="34" t="s">
        <v>22</v>
      </c>
      <c r="O7" s="34" t="s">
        <v>23</v>
      </c>
      <c r="P7" s="34" t="s">
        <v>24</v>
      </c>
      <c r="Q7" s="34" t="s">
        <v>25</v>
      </c>
      <c r="R7" s="34" t="s">
        <v>26</v>
      </c>
      <c r="S7" s="34" t="s">
        <v>42</v>
      </c>
      <c r="T7" s="34" t="s">
        <v>18</v>
      </c>
      <c r="U7" s="34" t="s">
        <v>19</v>
      </c>
      <c r="V7" s="34" t="s">
        <v>22</v>
      </c>
      <c r="W7" s="34" t="s">
        <v>23</v>
      </c>
      <c r="X7" s="34" t="s">
        <v>24</v>
      </c>
      <c r="Y7" s="34" t="s">
        <v>25</v>
      </c>
      <c r="Z7" s="34" t="s">
        <v>26</v>
      </c>
    </row>
    <row r="8" spans="2:26" ht="21.75" customHeight="1">
      <c r="B8" s="24" t="s">
        <v>1</v>
      </c>
      <c r="C8" s="35">
        <f>D8+E8</f>
        <v>651969.3999999999</v>
      </c>
      <c r="D8" s="35">
        <f aca="true" t="shared" si="0" ref="D8:J8">D9+D13</f>
        <v>579703.7</v>
      </c>
      <c r="E8" s="35">
        <f>F8+G8+H8+I8+J8</f>
        <v>72265.7</v>
      </c>
      <c r="F8" s="35">
        <f t="shared" si="0"/>
        <v>7541.4</v>
      </c>
      <c r="G8" s="35">
        <f t="shared" si="0"/>
        <v>33958.7</v>
      </c>
      <c r="H8" s="35">
        <f t="shared" si="0"/>
        <v>14134.099999999999</v>
      </c>
      <c r="I8" s="35">
        <f t="shared" si="0"/>
        <v>7763.1</v>
      </c>
      <c r="J8" s="35">
        <f t="shared" si="0"/>
        <v>8868.4</v>
      </c>
      <c r="K8" s="35">
        <f>L8+M8</f>
        <v>593843.5</v>
      </c>
      <c r="L8" s="35">
        <f>L9+L13</f>
        <v>520045.39999999997</v>
      </c>
      <c r="M8" s="35">
        <f>N8+O8+P8+Q8+R8</f>
        <v>73798.09999999999</v>
      </c>
      <c r="N8" s="35">
        <f>N9+N13</f>
        <v>7699.700000000001</v>
      </c>
      <c r="O8" s="35">
        <f>O9+O13</f>
        <v>34863.299999999996</v>
      </c>
      <c r="P8" s="35">
        <f>P9+P13</f>
        <v>14362.5</v>
      </c>
      <c r="Q8" s="35">
        <f>Q9+Q13</f>
        <v>7816.700000000001</v>
      </c>
      <c r="R8" s="35">
        <f>R9+R13</f>
        <v>9055.9</v>
      </c>
      <c r="S8" s="35">
        <f>T8+U8</f>
        <v>604873.4</v>
      </c>
      <c r="T8" s="35">
        <f>T9+T13</f>
        <v>529274.9</v>
      </c>
      <c r="U8" s="35">
        <f>V8+W8+X8+Y8+Z8</f>
        <v>75598.5</v>
      </c>
      <c r="V8" s="35">
        <f>V9+V13</f>
        <v>7879.4</v>
      </c>
      <c r="W8" s="35">
        <f>W9+W13</f>
        <v>35939.1</v>
      </c>
      <c r="X8" s="35">
        <f>X9+X13</f>
        <v>14621.9</v>
      </c>
      <c r="Y8" s="35">
        <f>Y9+Y13</f>
        <v>7878</v>
      </c>
      <c r="Z8" s="35">
        <f>Z9+Z13</f>
        <v>9280.1</v>
      </c>
    </row>
    <row r="9" spans="2:26" ht="21.75" customHeight="1">
      <c r="B9" s="24" t="s">
        <v>2</v>
      </c>
      <c r="C9" s="35">
        <f aca="true" t="shared" si="1" ref="C9:C18">D9+E9</f>
        <v>220010.90000000002</v>
      </c>
      <c r="D9" s="35">
        <f aca="true" t="shared" si="2" ref="D9:J9">D10+D11</f>
        <v>154849.6</v>
      </c>
      <c r="E9" s="35">
        <f aca="true" t="shared" si="3" ref="E9:E16">F9+G9+H9+I9+J9</f>
        <v>65161.3</v>
      </c>
      <c r="F9" s="35">
        <v>6844.8</v>
      </c>
      <c r="G9" s="35">
        <f t="shared" si="2"/>
        <v>31611.5</v>
      </c>
      <c r="H9" s="35">
        <f t="shared" si="2"/>
        <v>12872.3</v>
      </c>
      <c r="I9" s="35">
        <f t="shared" si="2"/>
        <v>5647.2</v>
      </c>
      <c r="J9" s="35">
        <f t="shared" si="2"/>
        <v>8185.5</v>
      </c>
      <c r="K9" s="35">
        <f aca="true" t="shared" si="4" ref="K9:K23">L9+M9</f>
        <v>226051.8</v>
      </c>
      <c r="L9" s="35">
        <f>L10+L11</f>
        <v>159358.09999999998</v>
      </c>
      <c r="M9" s="35">
        <f aca="true" t="shared" si="5" ref="M9:M23">N9+O9+P9+Q9+R9</f>
        <v>66693.7</v>
      </c>
      <c r="N9" s="35">
        <f>N10+N11</f>
        <v>7003.1</v>
      </c>
      <c r="O9" s="35">
        <f>O10+O11</f>
        <v>32516.1</v>
      </c>
      <c r="P9" s="35">
        <f>P10+P11</f>
        <v>13100.7</v>
      </c>
      <c r="Q9" s="35">
        <f>Q10+Q11</f>
        <v>5700.8</v>
      </c>
      <c r="R9" s="35">
        <f>R10+R11</f>
        <v>8373</v>
      </c>
      <c r="S9" s="35">
        <f aca="true" t="shared" si="6" ref="S9:S23">T9+U9</f>
        <v>233021.30000000002</v>
      </c>
      <c r="T9" s="35">
        <f>T10+T11</f>
        <v>164527.2</v>
      </c>
      <c r="U9" s="35">
        <f aca="true" t="shared" si="7" ref="U9:U23">V9+W9+X9+Y9+Z9</f>
        <v>68494.1</v>
      </c>
      <c r="V9" s="35">
        <f>V10+V11</f>
        <v>7182.8</v>
      </c>
      <c r="W9" s="35">
        <f>W10+W11</f>
        <v>33591.9</v>
      </c>
      <c r="X9" s="35">
        <f>X10+X11</f>
        <v>13360.1</v>
      </c>
      <c r="Y9" s="35">
        <f>Y10+Y11</f>
        <v>5762.1</v>
      </c>
      <c r="Z9" s="35">
        <f>Z10+Z11</f>
        <v>8597.2</v>
      </c>
    </row>
    <row r="10" spans="2:26" ht="18.75" customHeight="1">
      <c r="B10" s="26" t="s">
        <v>3</v>
      </c>
      <c r="C10" s="35">
        <f t="shared" si="1"/>
        <v>169340.8</v>
      </c>
      <c r="D10" s="36">
        <v>107208.3</v>
      </c>
      <c r="E10" s="35">
        <f t="shared" si="3"/>
        <v>62132.5</v>
      </c>
      <c r="F10" s="36">
        <v>6821.8</v>
      </c>
      <c r="G10" s="36">
        <v>29528.2</v>
      </c>
      <c r="H10" s="36">
        <v>12598.8</v>
      </c>
      <c r="I10" s="36">
        <v>5064.2</v>
      </c>
      <c r="J10" s="36">
        <v>8119.5</v>
      </c>
      <c r="K10" s="35">
        <f t="shared" si="4"/>
        <v>175434.3</v>
      </c>
      <c r="L10" s="36">
        <v>111769.4</v>
      </c>
      <c r="M10" s="35">
        <f t="shared" si="5"/>
        <v>63664.90000000001</v>
      </c>
      <c r="N10" s="36">
        <v>6980.1</v>
      </c>
      <c r="O10" s="36">
        <v>30432.8</v>
      </c>
      <c r="P10" s="36">
        <v>12827.2</v>
      </c>
      <c r="Q10" s="36">
        <v>5117.8</v>
      </c>
      <c r="R10" s="36">
        <v>8307</v>
      </c>
      <c r="S10" s="35">
        <f t="shared" si="6"/>
        <v>182486.40000000002</v>
      </c>
      <c r="T10" s="36">
        <v>117021.1</v>
      </c>
      <c r="U10" s="35">
        <f t="shared" si="7"/>
        <v>65465.3</v>
      </c>
      <c r="V10" s="36">
        <v>7159.8</v>
      </c>
      <c r="W10" s="36">
        <v>31508.6</v>
      </c>
      <c r="X10" s="36">
        <v>13086.6</v>
      </c>
      <c r="Y10" s="36">
        <v>5179.1</v>
      </c>
      <c r="Z10" s="36">
        <v>8531.2</v>
      </c>
    </row>
    <row r="11" spans="2:26" ht="24.75" customHeight="1">
      <c r="B11" s="26" t="s">
        <v>4</v>
      </c>
      <c r="C11" s="35">
        <f t="shared" si="1"/>
        <v>50670.100000000006</v>
      </c>
      <c r="D11" s="36">
        <v>47641.3</v>
      </c>
      <c r="E11" s="35">
        <f t="shared" si="3"/>
        <v>3028.8</v>
      </c>
      <c r="F11" s="36">
        <v>23</v>
      </c>
      <c r="G11" s="37">
        <v>2083.3</v>
      </c>
      <c r="H11" s="37">
        <v>273.5</v>
      </c>
      <c r="I11" s="36">
        <v>583</v>
      </c>
      <c r="J11" s="36">
        <v>66</v>
      </c>
      <c r="K11" s="35">
        <f t="shared" si="4"/>
        <v>50617.5</v>
      </c>
      <c r="L11" s="36">
        <v>47588.7</v>
      </c>
      <c r="M11" s="35">
        <f t="shared" si="5"/>
        <v>3028.8</v>
      </c>
      <c r="N11" s="36">
        <v>23</v>
      </c>
      <c r="O11" s="37">
        <v>2083.3</v>
      </c>
      <c r="P11" s="37">
        <v>273.5</v>
      </c>
      <c r="Q11" s="36">
        <v>583</v>
      </c>
      <c r="R11" s="36">
        <v>66</v>
      </c>
      <c r="S11" s="35">
        <f t="shared" si="6"/>
        <v>50534.9</v>
      </c>
      <c r="T11" s="36">
        <v>47506.1</v>
      </c>
      <c r="U11" s="35">
        <f t="shared" si="7"/>
        <v>3028.8</v>
      </c>
      <c r="V11" s="36">
        <v>23</v>
      </c>
      <c r="W11" s="37">
        <v>2083.3</v>
      </c>
      <c r="X11" s="37">
        <v>273.5</v>
      </c>
      <c r="Y11" s="36">
        <v>583</v>
      </c>
      <c r="Z11" s="36">
        <v>66</v>
      </c>
    </row>
    <row r="12" spans="2:26" ht="40.5" customHeight="1">
      <c r="B12" s="26" t="s">
        <v>29</v>
      </c>
      <c r="C12" s="35">
        <f t="shared" si="1"/>
        <v>0</v>
      </c>
      <c r="D12" s="35"/>
      <c r="E12" s="35">
        <f t="shared" si="3"/>
        <v>0</v>
      </c>
      <c r="F12" s="35"/>
      <c r="G12" s="38"/>
      <c r="H12" s="38"/>
      <c r="I12" s="35"/>
      <c r="J12" s="35"/>
      <c r="K12" s="35">
        <f t="shared" si="4"/>
        <v>0</v>
      </c>
      <c r="L12" s="35"/>
      <c r="M12" s="35">
        <f t="shared" si="5"/>
        <v>0</v>
      </c>
      <c r="N12" s="35"/>
      <c r="O12" s="38"/>
      <c r="P12" s="38"/>
      <c r="Q12" s="35"/>
      <c r="R12" s="35"/>
      <c r="S12" s="35">
        <f t="shared" si="6"/>
        <v>0</v>
      </c>
      <c r="T12" s="35"/>
      <c r="U12" s="35">
        <f t="shared" si="7"/>
        <v>0</v>
      </c>
      <c r="V12" s="35"/>
      <c r="W12" s="38"/>
      <c r="X12" s="38"/>
      <c r="Y12" s="35"/>
      <c r="Z12" s="35"/>
    </row>
    <row r="13" spans="2:26" ht="22.5" customHeight="1">
      <c r="B13" s="24" t="s">
        <v>5</v>
      </c>
      <c r="C13" s="35">
        <f t="shared" si="1"/>
        <v>431958.5</v>
      </c>
      <c r="D13" s="35">
        <f>D14+D15+D16+D17+D18</f>
        <v>424854.1</v>
      </c>
      <c r="E13" s="35">
        <f t="shared" si="3"/>
        <v>7104.4</v>
      </c>
      <c r="F13" s="35">
        <f>F14+F16</f>
        <v>696.5999999999999</v>
      </c>
      <c r="G13" s="35">
        <f>G14+G16</f>
        <v>2347.2</v>
      </c>
      <c r="H13" s="35">
        <f>H14+H16</f>
        <v>1261.8</v>
      </c>
      <c r="I13" s="35">
        <f>I14+I16</f>
        <v>2115.9</v>
      </c>
      <c r="J13" s="35">
        <f>J14+J16</f>
        <v>682.9</v>
      </c>
      <c r="K13" s="35">
        <f t="shared" si="4"/>
        <v>367791.7</v>
      </c>
      <c r="L13" s="35">
        <f>L14+L15+L16+L17+L18</f>
        <v>360687.3</v>
      </c>
      <c r="M13" s="35">
        <f t="shared" si="5"/>
        <v>7104.4</v>
      </c>
      <c r="N13" s="35">
        <f>N14+N16</f>
        <v>696.5999999999999</v>
      </c>
      <c r="O13" s="35">
        <f>O14+O16</f>
        <v>2347.2</v>
      </c>
      <c r="P13" s="35">
        <f>P14+P16</f>
        <v>1261.8</v>
      </c>
      <c r="Q13" s="35">
        <f>Q14+Q16</f>
        <v>2115.9</v>
      </c>
      <c r="R13" s="35">
        <f>R14+R16</f>
        <v>682.9</v>
      </c>
      <c r="S13" s="35">
        <f t="shared" si="6"/>
        <v>371852.10000000003</v>
      </c>
      <c r="T13" s="35">
        <f>T14+T15+T16+T17+T18</f>
        <v>364747.7</v>
      </c>
      <c r="U13" s="35">
        <f t="shared" si="7"/>
        <v>7104.4</v>
      </c>
      <c r="V13" s="35">
        <f>V14+V16</f>
        <v>696.5999999999999</v>
      </c>
      <c r="W13" s="35">
        <f>W14+W16</f>
        <v>2347.2</v>
      </c>
      <c r="X13" s="35">
        <f>X14+X16</f>
        <v>1261.8</v>
      </c>
      <c r="Y13" s="35">
        <f>Y14+Y16</f>
        <v>2115.9</v>
      </c>
      <c r="Z13" s="35">
        <f>Z14+Z16</f>
        <v>682.9</v>
      </c>
    </row>
    <row r="14" spans="2:26" ht="19.5" customHeight="1">
      <c r="B14" s="39" t="s">
        <v>44</v>
      </c>
      <c r="C14" s="35">
        <f t="shared" si="1"/>
        <v>153429.8</v>
      </c>
      <c r="D14" s="41">
        <v>147308</v>
      </c>
      <c r="E14" s="35">
        <f t="shared" si="3"/>
        <v>6121.8</v>
      </c>
      <c r="F14" s="40">
        <v>458.9</v>
      </c>
      <c r="G14" s="41">
        <v>2315.5</v>
      </c>
      <c r="H14" s="40">
        <v>1024</v>
      </c>
      <c r="I14" s="40">
        <v>1878.2</v>
      </c>
      <c r="J14" s="36">
        <v>445.2</v>
      </c>
      <c r="K14" s="35">
        <f t="shared" si="4"/>
        <v>128714.8</v>
      </c>
      <c r="L14" s="36">
        <v>122593</v>
      </c>
      <c r="M14" s="35">
        <f t="shared" si="5"/>
        <v>6121.8</v>
      </c>
      <c r="N14" s="40">
        <v>458.9</v>
      </c>
      <c r="O14" s="41">
        <v>2315.5</v>
      </c>
      <c r="P14" s="40">
        <v>1024</v>
      </c>
      <c r="Q14" s="40">
        <v>1878.2</v>
      </c>
      <c r="R14" s="36">
        <v>445.2</v>
      </c>
      <c r="S14" s="35">
        <f t="shared" si="6"/>
        <v>133847.8</v>
      </c>
      <c r="T14" s="36">
        <v>127726</v>
      </c>
      <c r="U14" s="35">
        <f t="shared" si="7"/>
        <v>6121.8</v>
      </c>
      <c r="V14" s="40">
        <v>458.9</v>
      </c>
      <c r="W14" s="41">
        <v>2315.5</v>
      </c>
      <c r="X14" s="40">
        <v>1024</v>
      </c>
      <c r="Y14" s="40">
        <v>1878.2</v>
      </c>
      <c r="Z14" s="36">
        <v>445.2</v>
      </c>
    </row>
    <row r="15" spans="2:26" ht="19.5" customHeight="1" hidden="1">
      <c r="B15" s="39" t="s">
        <v>45</v>
      </c>
      <c r="C15" s="35">
        <f t="shared" si="1"/>
        <v>0</v>
      </c>
      <c r="D15" s="41">
        <v>0</v>
      </c>
      <c r="E15" s="35">
        <f t="shared" si="3"/>
        <v>0</v>
      </c>
      <c r="F15" s="36"/>
      <c r="G15" s="41"/>
      <c r="H15" s="41"/>
      <c r="I15" s="35"/>
      <c r="J15" s="36"/>
      <c r="K15" s="35">
        <f t="shared" si="4"/>
        <v>0</v>
      </c>
      <c r="L15" s="36"/>
      <c r="M15" s="35">
        <f t="shared" si="5"/>
        <v>0</v>
      </c>
      <c r="N15" s="36"/>
      <c r="O15" s="41"/>
      <c r="P15" s="41"/>
      <c r="Q15" s="35"/>
      <c r="R15" s="36"/>
      <c r="S15" s="35">
        <f t="shared" si="6"/>
        <v>0</v>
      </c>
      <c r="T15" s="36"/>
      <c r="U15" s="35">
        <f t="shared" si="7"/>
        <v>0</v>
      </c>
      <c r="V15" s="36"/>
      <c r="W15" s="41"/>
      <c r="X15" s="41"/>
      <c r="Y15" s="35"/>
      <c r="Z15" s="36"/>
    </row>
    <row r="16" spans="2:26" ht="12.75">
      <c r="B16" s="39" t="s">
        <v>46</v>
      </c>
      <c r="C16" s="35">
        <f t="shared" si="1"/>
        <v>228851.4</v>
      </c>
      <c r="D16" s="41">
        <v>227868.8</v>
      </c>
      <c r="E16" s="35">
        <f t="shared" si="3"/>
        <v>982.5999999999999</v>
      </c>
      <c r="F16" s="36">
        <v>237.7</v>
      </c>
      <c r="G16" s="41">
        <v>31.7</v>
      </c>
      <c r="H16" s="41">
        <v>237.8</v>
      </c>
      <c r="I16" s="36">
        <v>237.7</v>
      </c>
      <c r="J16" s="36">
        <v>237.7</v>
      </c>
      <c r="K16" s="35">
        <f t="shared" si="4"/>
        <v>231670.30000000002</v>
      </c>
      <c r="L16" s="36">
        <v>230687.7</v>
      </c>
      <c r="M16" s="35">
        <f t="shared" si="5"/>
        <v>982.5999999999999</v>
      </c>
      <c r="N16" s="36">
        <v>237.7</v>
      </c>
      <c r="O16" s="41">
        <v>31.7</v>
      </c>
      <c r="P16" s="41">
        <v>237.8</v>
      </c>
      <c r="Q16" s="36">
        <v>237.7</v>
      </c>
      <c r="R16" s="36">
        <v>237.7</v>
      </c>
      <c r="S16" s="35">
        <f t="shared" si="6"/>
        <v>233168</v>
      </c>
      <c r="T16" s="36">
        <v>232185.4</v>
      </c>
      <c r="U16" s="35">
        <f t="shared" si="7"/>
        <v>982.5999999999999</v>
      </c>
      <c r="V16" s="36">
        <v>237.7</v>
      </c>
      <c r="W16" s="41">
        <v>31.7</v>
      </c>
      <c r="X16" s="41">
        <v>237.8</v>
      </c>
      <c r="Y16" s="36">
        <v>237.7</v>
      </c>
      <c r="Z16" s="36">
        <v>237.7</v>
      </c>
    </row>
    <row r="17" spans="2:26" ht="24.75" customHeight="1">
      <c r="B17" s="44" t="s">
        <v>43</v>
      </c>
      <c r="C17" s="35">
        <f t="shared" si="1"/>
        <v>46073.6</v>
      </c>
      <c r="D17" s="36">
        <v>46073.6</v>
      </c>
      <c r="E17" s="35"/>
      <c r="F17" s="35"/>
      <c r="G17" s="35"/>
      <c r="H17" s="35"/>
      <c r="I17" s="35"/>
      <c r="J17" s="35"/>
      <c r="K17" s="35">
        <f t="shared" si="4"/>
        <v>2150.3</v>
      </c>
      <c r="L17" s="35">
        <v>2150.3</v>
      </c>
      <c r="M17" s="35">
        <f t="shared" si="5"/>
        <v>0</v>
      </c>
      <c r="N17" s="35"/>
      <c r="O17" s="35"/>
      <c r="P17" s="35"/>
      <c r="Q17" s="35"/>
      <c r="R17" s="35"/>
      <c r="S17" s="35">
        <f t="shared" si="6"/>
        <v>0</v>
      </c>
      <c r="T17" s="35"/>
      <c r="U17" s="35">
        <f t="shared" si="7"/>
        <v>0</v>
      </c>
      <c r="V17" s="35"/>
      <c r="W17" s="35"/>
      <c r="X17" s="35"/>
      <c r="Y17" s="35"/>
      <c r="Z17" s="35"/>
    </row>
    <row r="18" spans="2:26" ht="12.75">
      <c r="B18" s="29" t="s">
        <v>27</v>
      </c>
      <c r="C18" s="35">
        <f t="shared" si="1"/>
        <v>3603.7</v>
      </c>
      <c r="D18" s="41">
        <v>3603.7</v>
      </c>
      <c r="E18" s="41"/>
      <c r="F18" s="35"/>
      <c r="G18" s="41"/>
      <c r="H18" s="41"/>
      <c r="I18" s="35"/>
      <c r="J18" s="35"/>
      <c r="K18" s="35">
        <f t="shared" si="4"/>
        <v>5256.3</v>
      </c>
      <c r="L18" s="35">
        <v>5256.3</v>
      </c>
      <c r="M18" s="35">
        <f t="shared" si="5"/>
        <v>0</v>
      </c>
      <c r="N18" s="35"/>
      <c r="O18" s="41"/>
      <c r="P18" s="41"/>
      <c r="Q18" s="35"/>
      <c r="R18" s="35"/>
      <c r="S18" s="35">
        <f t="shared" si="6"/>
        <v>4836.3</v>
      </c>
      <c r="T18" s="35">
        <v>4836.3</v>
      </c>
      <c r="U18" s="35">
        <f t="shared" si="7"/>
        <v>0</v>
      </c>
      <c r="V18" s="35"/>
      <c r="W18" s="41"/>
      <c r="X18" s="41"/>
      <c r="Y18" s="35"/>
      <c r="Z18" s="35"/>
    </row>
    <row r="19" spans="2:26" ht="12.75">
      <c r="B19" s="24"/>
      <c r="C19" s="35"/>
      <c r="D19" s="35"/>
      <c r="E19" s="35"/>
      <c r="F19" s="35"/>
      <c r="G19" s="35"/>
      <c r="H19" s="35"/>
      <c r="I19" s="35"/>
      <c r="J19" s="35"/>
      <c r="K19" s="35">
        <f t="shared" si="4"/>
        <v>0</v>
      </c>
      <c r="L19" s="35"/>
      <c r="M19" s="35">
        <f t="shared" si="5"/>
        <v>0</v>
      </c>
      <c r="N19" s="35"/>
      <c r="O19" s="35"/>
      <c r="P19" s="35"/>
      <c r="Q19" s="35"/>
      <c r="R19" s="35"/>
      <c r="S19" s="35">
        <f t="shared" si="6"/>
        <v>0</v>
      </c>
      <c r="T19" s="35"/>
      <c r="U19" s="35">
        <f t="shared" si="7"/>
        <v>0</v>
      </c>
      <c r="V19" s="35"/>
      <c r="W19" s="35"/>
      <c r="X19" s="35"/>
      <c r="Y19" s="35"/>
      <c r="Z19" s="35"/>
    </row>
    <row r="20" spans="2:26" ht="12.75">
      <c r="B20" s="32"/>
      <c r="C20" s="35"/>
      <c r="D20" s="41"/>
      <c r="E20" s="41"/>
      <c r="F20" s="35"/>
      <c r="G20" s="41"/>
      <c r="H20" s="41"/>
      <c r="I20" s="35"/>
      <c r="J20" s="35"/>
      <c r="K20" s="35">
        <f t="shared" si="4"/>
        <v>0</v>
      </c>
      <c r="L20" s="35"/>
      <c r="M20" s="35">
        <f t="shared" si="5"/>
        <v>0</v>
      </c>
      <c r="N20" s="35"/>
      <c r="O20" s="41"/>
      <c r="P20" s="41"/>
      <c r="Q20" s="35"/>
      <c r="R20" s="35"/>
      <c r="S20" s="35">
        <f t="shared" si="6"/>
        <v>0</v>
      </c>
      <c r="T20" s="35"/>
      <c r="U20" s="35">
        <f t="shared" si="7"/>
        <v>0</v>
      </c>
      <c r="V20" s="35"/>
      <c r="W20" s="41"/>
      <c r="X20" s="41"/>
      <c r="Y20" s="35"/>
      <c r="Z20" s="35"/>
    </row>
    <row r="21" spans="2:26" ht="12.75">
      <c r="B21" s="24" t="s">
        <v>10</v>
      </c>
      <c r="C21" s="35">
        <f>D21+E21</f>
        <v>661764.5</v>
      </c>
      <c r="D21" s="35">
        <v>587445.9</v>
      </c>
      <c r="E21" s="35">
        <f>F21+G21+H21+I21+J21</f>
        <v>74318.6</v>
      </c>
      <c r="F21" s="35">
        <v>8225.4</v>
      </c>
      <c r="G21" s="35">
        <v>34040.4</v>
      </c>
      <c r="H21" s="35">
        <v>15421.3</v>
      </c>
      <c r="I21" s="42">
        <v>7763.1</v>
      </c>
      <c r="J21" s="35">
        <v>8868.4</v>
      </c>
      <c r="K21" s="35">
        <f t="shared" si="4"/>
        <v>601505.7</v>
      </c>
      <c r="L21" s="35">
        <v>525622.9</v>
      </c>
      <c r="M21" s="35">
        <f t="shared" si="5"/>
        <v>75882.79999999999</v>
      </c>
      <c r="N21" s="35">
        <v>8400</v>
      </c>
      <c r="O21" s="35">
        <v>34937.7</v>
      </c>
      <c r="P21" s="35">
        <v>15672.5</v>
      </c>
      <c r="Q21" s="42">
        <v>7816.7</v>
      </c>
      <c r="R21" s="35">
        <v>9055.9</v>
      </c>
      <c r="S21" s="35">
        <f t="shared" si="6"/>
        <v>612741.1000000001</v>
      </c>
      <c r="T21" s="35">
        <v>535033.3</v>
      </c>
      <c r="U21" s="35">
        <f t="shared" si="7"/>
        <v>77707.80000000002</v>
      </c>
      <c r="V21" s="35">
        <v>8597.7</v>
      </c>
      <c r="W21" s="35">
        <v>35994.1</v>
      </c>
      <c r="X21" s="35">
        <v>15957.9</v>
      </c>
      <c r="Y21" s="42">
        <v>7878</v>
      </c>
      <c r="Z21" s="35">
        <v>9280.1</v>
      </c>
    </row>
    <row r="22" spans="2:26" ht="38.25">
      <c r="B22" s="26" t="s">
        <v>29</v>
      </c>
      <c r="C22" s="35">
        <f>E14+E16+D17</f>
        <v>53178</v>
      </c>
      <c r="D22" s="35"/>
      <c r="E22" s="35"/>
      <c r="F22" s="35"/>
      <c r="G22" s="35"/>
      <c r="H22" s="35"/>
      <c r="I22" s="35"/>
      <c r="J22" s="35"/>
      <c r="K22" s="35">
        <f t="shared" si="4"/>
        <v>0</v>
      </c>
      <c r="L22" s="35"/>
      <c r="M22" s="35">
        <f t="shared" si="5"/>
        <v>0</v>
      </c>
      <c r="N22" s="35"/>
      <c r="O22" s="35"/>
      <c r="P22" s="35"/>
      <c r="Q22" s="35"/>
      <c r="R22" s="35"/>
      <c r="S22" s="35">
        <f t="shared" si="6"/>
        <v>0</v>
      </c>
      <c r="T22" s="35"/>
      <c r="U22" s="35">
        <f t="shared" si="7"/>
        <v>0</v>
      </c>
      <c r="V22" s="35"/>
      <c r="W22" s="35"/>
      <c r="X22" s="35"/>
      <c r="Y22" s="35"/>
      <c r="Z22" s="35"/>
    </row>
    <row r="23" spans="2:26" ht="12.75">
      <c r="B23" s="24" t="s">
        <v>14</v>
      </c>
      <c r="C23" s="35">
        <f>C8-C21</f>
        <v>-9795.100000000093</v>
      </c>
      <c r="D23" s="35">
        <f aca="true" t="shared" si="8" ref="D23:L23">D8-D21</f>
        <v>-7742.20000000007</v>
      </c>
      <c r="E23" s="35">
        <f>E8-E21</f>
        <v>-2052.9000000000087</v>
      </c>
      <c r="F23" s="35">
        <f t="shared" si="8"/>
        <v>-684</v>
      </c>
      <c r="G23" s="35">
        <f t="shared" si="8"/>
        <v>-81.70000000000437</v>
      </c>
      <c r="H23" s="35">
        <f t="shared" si="8"/>
        <v>-1287.2000000000007</v>
      </c>
      <c r="I23" s="35">
        <f t="shared" si="8"/>
        <v>0</v>
      </c>
      <c r="J23" s="35">
        <f t="shared" si="8"/>
        <v>0</v>
      </c>
      <c r="K23" s="35">
        <f t="shared" si="4"/>
        <v>-7662.200000000059</v>
      </c>
      <c r="L23" s="35">
        <f t="shared" si="8"/>
        <v>-5577.500000000058</v>
      </c>
      <c r="M23" s="35">
        <f t="shared" si="5"/>
        <v>-2084.7000000000007</v>
      </c>
      <c r="N23" s="35">
        <f>N8-N21</f>
        <v>-700.2999999999993</v>
      </c>
      <c r="O23" s="35">
        <f>O8-O21</f>
        <v>-74.40000000000146</v>
      </c>
      <c r="P23" s="35">
        <f>P8-P21</f>
        <v>-1310</v>
      </c>
      <c r="Q23" s="35">
        <f>Q8-Q21</f>
        <v>0</v>
      </c>
      <c r="R23" s="35">
        <f>R8-R21</f>
        <v>0</v>
      </c>
      <c r="S23" s="35">
        <f t="shared" si="6"/>
        <v>-7867.700000000024</v>
      </c>
      <c r="T23" s="35">
        <f>T8-T21</f>
        <v>-5758.400000000023</v>
      </c>
      <c r="U23" s="35">
        <f t="shared" si="7"/>
        <v>-2109.300000000001</v>
      </c>
      <c r="V23" s="35">
        <f>V8-V21</f>
        <v>-718.3000000000011</v>
      </c>
      <c r="W23" s="35">
        <f>W8-W21</f>
        <v>-55</v>
      </c>
      <c r="X23" s="35">
        <f>X8-X21</f>
        <v>-1336</v>
      </c>
      <c r="Y23" s="35">
        <f>Y8-Y21</f>
        <v>0</v>
      </c>
      <c r="Z23" s="35">
        <f>Z8-Z21</f>
        <v>0</v>
      </c>
    </row>
    <row r="24" ht="12.75">
      <c r="V24" s="20"/>
    </row>
    <row r="27" ht="0.75" customHeight="1"/>
    <row r="28" spans="2:9" ht="30.75" customHeight="1">
      <c r="B28" s="63" t="s">
        <v>34</v>
      </c>
      <c r="C28" s="63"/>
      <c r="D28" s="21"/>
      <c r="E28" s="21"/>
      <c r="F28" s="21"/>
      <c r="G28" s="21"/>
      <c r="H28" s="63" t="s">
        <v>35</v>
      </c>
      <c r="I28" s="63"/>
    </row>
  </sheetData>
  <sheetProtection/>
  <mergeCells count="12">
    <mergeCell ref="B28:C28"/>
    <mergeCell ref="N6:R6"/>
    <mergeCell ref="V6:Z6"/>
    <mergeCell ref="H28:I28"/>
    <mergeCell ref="C5:J5"/>
    <mergeCell ref="B2:J2"/>
    <mergeCell ref="C4:F4"/>
    <mergeCell ref="C6:C7"/>
    <mergeCell ref="D6:D7"/>
    <mergeCell ref="B6:B7"/>
    <mergeCell ref="E6:E7"/>
    <mergeCell ref="F6:J6"/>
  </mergeCells>
  <printOptions/>
  <pageMargins left="0" right="0" top="0" bottom="0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6.125" style="0" customWidth="1"/>
    <col min="2" max="2" width="43.625" style="0" customWidth="1"/>
    <col min="3" max="3" width="31.625" style="0" customWidth="1"/>
  </cols>
  <sheetData>
    <row r="2" spans="1:3" ht="52.5" customHeight="1">
      <c r="A2" s="4"/>
      <c r="B2" s="47" t="s">
        <v>33</v>
      </c>
      <c r="C2" s="47"/>
    </row>
    <row r="4" ht="12.75">
      <c r="C4" s="18"/>
    </row>
    <row r="5" spans="2:3" ht="12.75">
      <c r="B5" s="64"/>
      <c r="C5" s="64" t="s">
        <v>16</v>
      </c>
    </row>
    <row r="6" spans="2:3" ht="69" customHeight="1">
      <c r="B6" s="65"/>
      <c r="C6" s="65"/>
    </row>
    <row r="7" spans="2:3" ht="18" customHeight="1" hidden="1">
      <c r="B7" s="2" t="s">
        <v>2</v>
      </c>
      <c r="C7" s="14">
        <f>C8+C9</f>
        <v>155966.7</v>
      </c>
    </row>
    <row r="8" spans="2:3" ht="18.75" customHeight="1" hidden="1">
      <c r="B8" s="5" t="s">
        <v>3</v>
      </c>
      <c r="C8" s="15">
        <v>116198</v>
      </c>
    </row>
    <row r="9" spans="2:3" ht="0.75" customHeight="1" hidden="1">
      <c r="B9" s="5" t="s">
        <v>4</v>
      </c>
      <c r="C9" s="15">
        <v>39768.7</v>
      </c>
    </row>
    <row r="10" spans="2:3" ht="0.75" customHeight="1" hidden="1">
      <c r="B10" s="5"/>
      <c r="C10" s="14"/>
    </row>
    <row r="11" spans="2:3" ht="22.5" customHeight="1" hidden="1">
      <c r="B11" s="2" t="s">
        <v>5</v>
      </c>
      <c r="C11" s="14">
        <f>C12+C13+C14+C15</f>
        <v>265869.9</v>
      </c>
    </row>
    <row r="12" spans="2:3" ht="19.5" customHeight="1" hidden="1">
      <c r="B12" s="3" t="s">
        <v>7</v>
      </c>
      <c r="C12" s="16">
        <v>32348.7</v>
      </c>
    </row>
    <row r="13" spans="2:3" ht="19.5" customHeight="1" hidden="1">
      <c r="B13" s="3" t="s">
        <v>15</v>
      </c>
      <c r="C13" s="15">
        <v>24830.8</v>
      </c>
    </row>
    <row r="14" spans="2:3" ht="12.75" hidden="1">
      <c r="B14" s="3" t="s">
        <v>20</v>
      </c>
      <c r="C14" s="15">
        <v>205732</v>
      </c>
    </row>
    <row r="15" spans="2:3" ht="24.75" customHeight="1" hidden="1">
      <c r="B15" s="7" t="s">
        <v>9</v>
      </c>
      <c r="C15" s="15">
        <v>2958.4</v>
      </c>
    </row>
    <row r="16" spans="2:3" ht="0.75" customHeight="1" hidden="1">
      <c r="B16" s="1"/>
      <c r="C16" s="15"/>
    </row>
    <row r="17" spans="2:3" ht="12" customHeight="1">
      <c r="B17" s="2" t="s">
        <v>21</v>
      </c>
      <c r="C17" s="14">
        <v>422662.4</v>
      </c>
    </row>
    <row r="18" spans="2:3" ht="25.5" hidden="1">
      <c r="B18" s="5" t="s">
        <v>29</v>
      </c>
      <c r="C18" s="14"/>
    </row>
    <row r="19" spans="2:3" ht="12" customHeight="1">
      <c r="B19" s="2" t="s">
        <v>30</v>
      </c>
      <c r="C19" s="14"/>
    </row>
    <row r="20" spans="2:3" ht="25.5" hidden="1">
      <c r="B20" s="5" t="s">
        <v>29</v>
      </c>
      <c r="C20" s="14">
        <v>6727.5</v>
      </c>
    </row>
    <row r="21" spans="2:3" ht="12.75">
      <c r="B21" s="1"/>
      <c r="C21" s="14"/>
    </row>
    <row r="22" spans="2:3" ht="12.75">
      <c r="B22" s="2" t="s">
        <v>31</v>
      </c>
      <c r="C22" s="14">
        <f>C17-C19</f>
        <v>422662.4</v>
      </c>
    </row>
    <row r="23" spans="2:3" ht="12.75">
      <c r="B23" s="1"/>
      <c r="C23" s="13"/>
    </row>
    <row r="25" ht="12.75">
      <c r="E25" s="6"/>
    </row>
    <row r="27" ht="0.75" customHeight="1"/>
    <row r="28" spans="2:3" ht="44.25" customHeight="1">
      <c r="B28" s="17" t="s">
        <v>13</v>
      </c>
      <c r="C28" s="19" t="s">
        <v>0</v>
      </c>
    </row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ALFA</cp:lastModifiedBy>
  <cp:lastPrinted>2020-11-18T12:03:48Z</cp:lastPrinted>
  <dcterms:created xsi:type="dcterms:W3CDTF">2012-10-04T12:26:52Z</dcterms:created>
  <dcterms:modified xsi:type="dcterms:W3CDTF">2020-11-18T12:03:51Z</dcterms:modified>
  <cp:category/>
  <cp:version/>
  <cp:contentType/>
  <cp:contentStatus/>
</cp:coreProperties>
</file>